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0" yWindow="4035" windowWidth="24435" windowHeight="8085"/>
  </bookViews>
  <sheets>
    <sheet name="ул Салтыкова-Щедрина д. 26" sheetId="1" r:id="rId1"/>
  </sheets>
  <externalReferences>
    <externalReference r:id="rId2"/>
  </externalReferences>
  <definedNames>
    <definedName name="АДРЕС" localSheetId="0">'ул Салтыкова-Щедрина д. 26'!$B$3</definedName>
    <definedName name="АДРЕС">#REF!</definedName>
    <definedName name="АДРЕС2">#REF!</definedName>
    <definedName name="ВХДОЛГ" localSheetId="0">'ул Салтыкова-Щедрина д. 26'!$G$9</definedName>
    <definedName name="ВХДОЛГ">#REF!</definedName>
    <definedName name="ВХСАЛЬДО" localSheetId="0">'ул Салтыкова-Щедрина д. 26'!$D$9</definedName>
    <definedName name="ВХСАЛЬДО">#REF!</definedName>
    <definedName name="ВХСАЛЬДО3МЕС">#REF!</definedName>
    <definedName name="ДОГОВОР" localSheetId="0">'ул Салтыкова-Щедрина д. 26'!$B$4</definedName>
    <definedName name="ДОГОВОР">#REF!</definedName>
    <definedName name="ДОЛГ" localSheetId="0">'ул Салтыкова-Щедрина д. 26'!$A$9</definedName>
    <definedName name="ДОЛГ">#REF!</definedName>
    <definedName name="ЗАТРАЧЕНОК" localSheetId="0">'ул Салтыкова-Щедрина д. 26'!$D$41</definedName>
    <definedName name="ЗАТРАЧЕНОК">#REF!</definedName>
    <definedName name="ЗАТРАЧЕНОТ" localSheetId="0">'ул Салтыкова-Щедрина д. 26'!$D$40</definedName>
    <definedName name="ЗАТРАЧЕНОТ">#REF!</definedName>
    <definedName name="ЗАТРЕМ" localSheetId="0">'ул Салтыкова-Щедрина д. 26'!$D$57</definedName>
    <definedName name="ЗАТРЕМ">#REF!</definedName>
    <definedName name="ИСХДОЛГ" localSheetId="0">'ул Салтыкова-Щедрина д. 26'!$G$46</definedName>
    <definedName name="ИСХДОЛГ">#REF!</definedName>
    <definedName name="ИСХСАЛЬДО" localSheetId="0">'ул Салтыкова-Щедрина д. 26'!$D$46</definedName>
    <definedName name="ИСХСАЛЬДО">#REF!</definedName>
    <definedName name="ИСХСАЛЬДО3МЕС">#REF!</definedName>
    <definedName name="КАП" localSheetId="0">'ул Салтыкова-Щедрина д. 26'!$C$41</definedName>
    <definedName name="КАП">#REF!</definedName>
    <definedName name="КАПРЕМ">#REF!</definedName>
    <definedName name="КПЕРЕЧИСК" localSheetId="0">'ул Салтыкова-Щедрина д. 26'!$G$41</definedName>
    <definedName name="КПЕРЕЧИСК">#REF!</definedName>
    <definedName name="КПЕРЕЧИСТ" localSheetId="0">'ул Салтыкова-Щедрина д. 26'!$G$40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26'!$D$55</definedName>
    <definedName name="НАЧРЕМ">#REF!</definedName>
    <definedName name="НЕЖНАЧРЕМ" localSheetId="0">'ул Салтыкова-Щедрина д. 26'!$D$56</definedName>
    <definedName name="НЕЖНАЧРЕМ">#REF!</definedName>
    <definedName name="ОПАЛЧЕНОТ" localSheetId="0">'ул Салтыкова-Щедрина д. 26'!$E$40</definedName>
    <definedName name="ОПАЛЧЕНОТ">#REF!</definedName>
    <definedName name="ОПЛАЧЕНОК" localSheetId="0">'ул Салтыкова-Щедрина д. 26'!$E$41</definedName>
    <definedName name="ОПЛАЧЕНОК">#REF!</definedName>
    <definedName name="ОСВОЕНО">#REF!</definedName>
    <definedName name="ОСТ" localSheetId="0">'ул Салтыкова-Щедрина д. 26'!$A$46</definedName>
    <definedName name="ОСТ">#REF!</definedName>
    <definedName name="ПЛОЩАДЬ" localSheetId="0">'ул Салтыкова-Щедрина д. 26'!$B$5</definedName>
    <definedName name="ПЛОЩАДЬ">#REF!</definedName>
    <definedName name="ПЛОЩАДЬДОМА">#REF!</definedName>
    <definedName name="РАЗМЕРПЛАТЫ" localSheetId="0">'ул Салтыкова-Щедрина д. 26'!$C$11</definedName>
    <definedName name="РАЗМЕРПЛАТЫ">#REF!</definedName>
    <definedName name="СНРЕМ" localSheetId="0">'ул Салтыкова-Щедрина д. 26'!$D$54</definedName>
    <definedName name="СНРЕМ">#REF!</definedName>
    <definedName name="ТАРОТОП" localSheetId="0">'ул Салтыкова-Щедрина д. 26'!$C$16</definedName>
    <definedName name="ТАРОТОП">#REF!</definedName>
    <definedName name="ТАРХВС" localSheetId="0">'ул Салтыкова-Щедрина д. 26'!$C$17</definedName>
    <definedName name="ТАРХВС">#REF!</definedName>
    <definedName name="ТБО" localSheetId="0">'ул Салтыкова-Щедрина д. 26'!$C$13</definedName>
    <definedName name="ТБО">#REF!</definedName>
    <definedName name="ТБОНАЧ" localSheetId="0">'ул Салтыкова-Щедрина д. 26'!$D$13</definedName>
    <definedName name="ТБОНАЧ">#REF!</definedName>
    <definedName name="ТБОНЕД" localSheetId="0">'ул Салтыкова-Щедрина д. 26'!$F$13</definedName>
    <definedName name="ТБОНЕД">#REF!</definedName>
    <definedName name="ТБООПЛ" localSheetId="0">'ул Салтыкова-Щедрина д. 26'!$E$13</definedName>
    <definedName name="ТБООПЛ">#REF!</definedName>
    <definedName name="ТБОПОСТ" localSheetId="0">'ул Салтыкова-Щедрина д. 26'!$G$13</definedName>
    <definedName name="ТБОПОСТ">#REF!</definedName>
    <definedName name="ТЕК" localSheetId="0">'ул Салтыкова-Щедрина д. 26'!$C$40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G44" i="1" s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<sst xmlns="http://schemas.openxmlformats.org/spreadsheetml/2006/main" count="68" uniqueCount="64">
  <si>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</si>
  <si>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</si>
  <si>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26</t>
  </si>
  <si>
    <t>Договор управления №:</t>
  </si>
  <si>
    <t xml:space="preserve">№ 173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</si>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</sst>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CS714"/>
  <sheetViews>
    <sheetView tabSelected="1" topLeftCell="A55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1069.1000000000001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112245.39999999997</v>
      </c>
      <c r="E9" s="10" t="s">
        <v>8</v>
      </c>
      <c r="F9" s="11"/>
      <c r="G9" s="9">
        <v>7479.35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108580.38999999994</v>
      </c>
      <c r="E13" s="24">
        <v>106785.26999999986</v>
      </c>
      <c r="F13" s="25">
        <f>ТБОНАЧ-ТБООПЛ</f>
        <v>1795.1200000000827</v>
      </c>
      <c r="G13" s="26">
        <f>ТБООПЛ</f>
        <v>106785.26999999986</v>
      </c>
    </row>
    <row r="14" spans="1:7" ht="13.5" thickBot="1" x14ac:dyDescent="0.25">
      <c r="A14" s="27"/>
      <c r="B14" s="28" t="s">
        <v>17</v>
      </c>
      <c r="C14" s="29"/>
      <c r="D14" s="30">
        <f>D13</f>
        <v>108580.38999999994</v>
      </c>
      <c r="E14" s="30">
        <f>E13</f>
        <v>106785.26999999986</v>
      </c>
      <c r="F14" s="30">
        <f>F13</f>
        <v>1795.1200000000827</v>
      </c>
      <c r="G14" s="30">
        <f>SUM(ТБОПОСТ)</f>
        <v>106785.26999999986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352077.58999999997</v>
      </c>
      <c r="E16" s="24">
        <v>353571.6399999999</v>
      </c>
      <c r="F16" s="25">
        <f t="shared" ref="F16:F25" si="0">D16-E16</f>
        <v>-1494.0499999999302</v>
      </c>
      <c r="G16" s="26">
        <f t="shared" ref="G16:G25" si="1">E16</f>
        <v>353571.6399999999</v>
      </c>
    </row>
    <row r="17" spans="1:7" x14ac:dyDescent="0.2">
      <c r="A17" s="34"/>
      <c r="B17" s="35" t="s">
        <v>20</v>
      </c>
      <c r="C17" s="23">
        <v>25.95</v>
      </c>
      <c r="D17" s="24">
        <v>88514.14</v>
      </c>
      <c r="E17" s="24">
        <v>88615.339999999982</v>
      </c>
      <c r="F17" s="25">
        <f t="shared" si="0"/>
        <v>-101.19999999998254</v>
      </c>
      <c r="G17" s="26">
        <f t="shared" si="1"/>
        <v>88615.339999999982</v>
      </c>
    </row>
    <row r="18" spans="1:7" x14ac:dyDescent="0.2">
      <c r="A18" s="34"/>
      <c r="B18" s="35" t="s">
        <v>21</v>
      </c>
      <c r="C18" s="23">
        <v>17.79</v>
      </c>
      <c r="D18" s="24">
        <v>60771.64999999998</v>
      </c>
      <c r="E18" s="24">
        <v>60828.539999999994</v>
      </c>
      <c r="F18" s="25">
        <f t="shared" si="0"/>
        <v>-56.89000000001397</v>
      </c>
      <c r="G18" s="26">
        <f t="shared" si="1"/>
        <v>60828.539999999994</v>
      </c>
    </row>
    <row r="19" spans="1:7" x14ac:dyDescent="0.2">
      <c r="A19" s="34"/>
      <c r="B19" s="35" t="s">
        <v>22</v>
      </c>
      <c r="C19" s="23">
        <v>4.2300000000000004</v>
      </c>
      <c r="D19" s="24">
        <v>68792.729999999981</v>
      </c>
      <c r="E19" s="24">
        <v>87676.96</v>
      </c>
      <c r="F19" s="25">
        <f t="shared" si="0"/>
        <v>-18884.230000000025</v>
      </c>
      <c r="G19" s="26">
        <f t="shared" si="1"/>
        <v>87676.96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570156.10999999987</v>
      </c>
      <c r="E26" s="30">
        <f>SUM(E16:E25)</f>
        <v>590692.47999999986</v>
      </c>
      <c r="F26" s="30">
        <f>SUM(F16:F25)</f>
        <v>-20536.369999999952</v>
      </c>
      <c r="G26" s="30">
        <f>SUM(G16:G25)</f>
        <v>590692.47999999986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43426.86</v>
      </c>
      <c r="E28" s="24">
        <v>41169.129999999997</v>
      </c>
      <c r="F28" s="25">
        <f>D28-E28</f>
        <v>2257.7300000000032</v>
      </c>
      <c r="G28" s="26">
        <f t="shared" ref="G28:G37" si="2">E28</f>
        <v>41169.129999999997</v>
      </c>
    </row>
    <row r="29" spans="1:7" x14ac:dyDescent="0.2">
      <c r="A29" s="34"/>
      <c r="B29" s="35" t="s">
        <v>25</v>
      </c>
      <c r="C29" s="23">
        <v>0</v>
      </c>
      <c r="D29" s="24">
        <v>11385</v>
      </c>
      <c r="E29" s="24">
        <v>11028.07</v>
      </c>
      <c r="F29" s="25">
        <f>D29-E29</f>
        <v>356.93000000000029</v>
      </c>
      <c r="G29" s="26">
        <f t="shared" si="2"/>
        <v>11028.07</v>
      </c>
    </row>
    <row r="30" spans="1:7" x14ac:dyDescent="0.2">
      <c r="A30" s="34"/>
      <c r="B30" s="35" t="s">
        <v>26</v>
      </c>
      <c r="C30" s="23">
        <v>6.64</v>
      </c>
      <c r="D30" s="24">
        <v>3848.52</v>
      </c>
      <c r="E30" s="24">
        <v>4133.49</v>
      </c>
      <c r="F30" s="25">
        <f t="shared" ref="F30:F37" si="3">D30-E30</f>
        <v>-284.9699999999998</v>
      </c>
      <c r="G30" s="26">
        <f t="shared" si="2"/>
        <v>4133.49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58660.38</v>
      </c>
      <c r="E38" s="30">
        <f>SUM(E28:E37)</f>
        <v>56330.689999999995</v>
      </c>
      <c r="F38" s="30">
        <f>SUM(F28:F37)</f>
        <v>2329.6900000000037</v>
      </c>
      <c r="G38" s="30">
        <f>SUM(G28:G37)</f>
        <v>56330.689999999995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21293.91</v>
      </c>
      <c r="E40" s="24">
        <v>21063.779999999995</v>
      </c>
      <c r="F40" s="25">
        <f>ЗАТРАЧЕНОТ-ОПАЛЧЕНОТ</f>
        <v>230.13000000000466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21293.91</v>
      </c>
      <c r="E42" s="30">
        <f>E41+E40</f>
        <v>21063.779999999995</v>
      </c>
      <c r="F42" s="30">
        <f>F41+F40</f>
        <v>230.13000000000466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758690.7899999998</v>
      </c>
      <c r="E44" s="30">
        <f>E42+E38+E26+E14</f>
        <v>774872.21999999974</v>
      </c>
      <c r="F44" s="30">
        <f>F42+F38+F26+F14</f>
        <v>-16181.429999999862</v>
      </c>
      <c r="G44" s="30">
        <f>G42+G38+G26+G14</f>
        <v>753808.43999999971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96063.969999999972</v>
      </c>
      <c r="E46" s="10" t="s">
        <v>8</v>
      </c>
      <c r="F46" s="11"/>
      <c r="G46" s="9">
        <v>8826.5000000000018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52658.239999999976</v>
      </c>
      <c r="E54" s="56"/>
    </row>
    <row r="55" spans="1:7" x14ac:dyDescent="0.2">
      <c r="A55" s="54" t="s">
        <v>36</v>
      </c>
      <c r="B55" s="57"/>
      <c r="D55" s="56">
        <v>21063.780000000002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73722.019999999975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84005.599999999991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1200</v>
      </c>
      <c r="E65" s="71"/>
    </row>
    <row r="66" spans="1:97" s="63" customFormat="1" x14ac:dyDescent="0.2">
      <c r="A66" s="67" t="s">
        <v>45</v>
      </c>
      <c r="B66" s="67"/>
      <c r="D66" s="70">
        <v>3957.2400000000002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85205.599999999991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26</vt:lpstr>
      <vt:lpstr>'ул Салтыкова-Щедрина д. 26'!АДРЕС</vt:lpstr>
      <vt:lpstr>'ул Салтыкова-Щедрина д. 26'!ВХДОЛГ</vt:lpstr>
      <vt:lpstr>'ул Салтыкова-Щедрина д. 26'!ВХСАЛЬДО</vt:lpstr>
      <vt:lpstr>'ул Салтыкова-Щедрина д. 26'!ДОГОВОР</vt:lpstr>
      <vt:lpstr>'ул Салтыкова-Щедрина д. 26'!ДОЛГ</vt:lpstr>
      <vt:lpstr>'ул Салтыкова-Щедрина д. 26'!ЗАТРАЧЕНОК</vt:lpstr>
      <vt:lpstr>'ул Салтыкова-Щедрина д. 26'!ЗАТРАЧЕНОТ</vt:lpstr>
      <vt:lpstr>'ул Салтыкова-Щедрина д. 26'!ЗАТРЕМ</vt:lpstr>
      <vt:lpstr>'ул Салтыкова-Щедрина д. 26'!ИСХДОЛГ</vt:lpstr>
      <vt:lpstr>'ул Салтыкова-Щедрина д. 26'!ИСХСАЛЬДО</vt:lpstr>
      <vt:lpstr>'ул Салтыкова-Щедрина д. 26'!КАП</vt:lpstr>
      <vt:lpstr>'ул Салтыкова-Щедрина д. 26'!КПЕРЕЧИСК</vt:lpstr>
      <vt:lpstr>'ул Салтыкова-Щедрина д. 26'!КПЕРЕЧИСТ</vt:lpstr>
      <vt:lpstr>'ул Салтыкова-Щедрина д. 26'!НАЧРЕМ</vt:lpstr>
      <vt:lpstr>'ул Салтыкова-Щедрина д. 26'!НЕЖНАЧРЕМ</vt:lpstr>
      <vt:lpstr>'ул Салтыкова-Щедрина д. 26'!ОПАЛЧЕНОТ</vt:lpstr>
      <vt:lpstr>'ул Салтыкова-Щедрина д. 26'!ОПЛАЧЕНОК</vt:lpstr>
      <vt:lpstr>'ул Салтыкова-Щедрина д. 26'!ОСТ</vt:lpstr>
      <vt:lpstr>'ул Салтыкова-Щедрина д. 26'!ПЛОЩАДЬ</vt:lpstr>
      <vt:lpstr>'ул Салтыкова-Щедрина д. 26'!РАЗМЕРПЛАТЫ</vt:lpstr>
      <vt:lpstr>'ул Салтыкова-Щедрина д. 26'!СНРЕМ</vt:lpstr>
      <vt:lpstr>'ул Салтыкова-Щедрина д. 26'!ТАРОТОП</vt:lpstr>
      <vt:lpstr>'ул Салтыкова-Щедрина д. 26'!ТАРХВС</vt:lpstr>
      <vt:lpstr>'ул Салтыкова-Щедрина д. 26'!ТБО</vt:lpstr>
      <vt:lpstr>'ул Салтыкова-Щедрина д. 26'!ТБОНАЧ</vt:lpstr>
      <vt:lpstr>'ул Салтыкова-Щедрина д. 26'!ТБОНЕД</vt:lpstr>
      <vt:lpstr>'ул Салтыкова-Щедрина д. 26'!ТБООПЛ</vt:lpstr>
      <vt:lpstr>'ул Салтыкова-Щедрина д. 26'!ТБОПОСТ</vt:lpstr>
      <vt:lpstr>'ул Салтыкова-Щедрина д. 26'!ТЕК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2018-03-30T12:49:46Z</dcterms:created>
  <dcterms:modified xsi:type="dcterms:W3CDTF">2018-03-30T12:49:46Z</dcterms:modified>
</cp:coreProperties>
</file>